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11595" firstSheet="2" activeTab="2"/>
  </bookViews>
  <sheets>
    <sheet name="Calculating Net Revenue" sheetId="1" r:id="rId1"/>
    <sheet name="Best Opton for New Contract" sheetId="2" r:id="rId2"/>
    <sheet name="Change in Reimbursment Mechanis" sheetId="3" r:id="rId3"/>
    <sheet name="Final Proposal" sheetId="5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5" l="1"/>
  <c r="B5" i="5"/>
  <c r="B4" i="5"/>
  <c r="B9" i="3"/>
  <c r="B10" i="3" s="1"/>
  <c r="B5" i="3"/>
  <c r="B4" i="3"/>
  <c r="B9" i="2" l="1"/>
  <c r="B21" i="2"/>
  <c r="B10" i="2"/>
  <c r="B5" i="2"/>
  <c r="B4" i="2"/>
  <c r="C5" i="1"/>
  <c r="B11" i="1"/>
  <c r="B10" i="1"/>
  <c r="B13" i="1" l="1"/>
  <c r="B14" i="1"/>
  <c r="B16" i="1" s="1"/>
  <c r="B17" i="1" l="1"/>
  <c r="B19" i="1" s="1"/>
</calcChain>
</file>

<file path=xl/sharedStrings.xml><?xml version="1.0" encoding="utf-8"?>
<sst xmlns="http://schemas.openxmlformats.org/spreadsheetml/2006/main" count="56" uniqueCount="35">
  <si>
    <t>Number of Discharges</t>
  </si>
  <si>
    <t>Cost Per Discharge</t>
  </si>
  <si>
    <t>Gross Revenue</t>
  </si>
  <si>
    <t xml:space="preserve">MoneyCare Discharge </t>
  </si>
  <si>
    <t>Number of Discharges under MoneyCare</t>
  </si>
  <si>
    <t>MONEYCARE DETALS</t>
  </si>
  <si>
    <t>Cost Per Discharge Under MoneyCare (20% Discount)</t>
  </si>
  <si>
    <t>Gross Revenue Under MoneyCare</t>
  </si>
  <si>
    <t>High Peaks Medical Gross Revenue</t>
  </si>
  <si>
    <t>Expected Revenue</t>
  </si>
  <si>
    <t>Other Revenue</t>
  </si>
  <si>
    <t>The Cost of Providing Care</t>
  </si>
  <si>
    <t>Net Revenue</t>
  </si>
  <si>
    <t>HIGH PEAKS MEDICAL CENTER NET REVENUE</t>
  </si>
  <si>
    <t xml:space="preserve">Current Contract </t>
  </si>
  <si>
    <t>Option 1</t>
  </si>
  <si>
    <t xml:space="preserve">Per diem </t>
  </si>
  <si>
    <t>Option 2</t>
  </si>
  <si>
    <t xml:space="preserve">Number of Discharges </t>
  </si>
  <si>
    <t>New Cost Per Discharge</t>
  </si>
  <si>
    <t>Note</t>
  </si>
  <si>
    <t>Total Discharge Length of Stay</t>
  </si>
  <si>
    <t>Average length of Stay per Discharge 4.5 days</t>
  </si>
  <si>
    <t>Number of Discharges       8125</t>
  </si>
  <si>
    <t>Total Length of Stay realised by multiplying 8125 by 4.5 Days</t>
  </si>
  <si>
    <t>Option 2 (apply cost per discharge) provides huge reveue as compared per diem option. It is therefore the best</t>
  </si>
  <si>
    <t>Average length of Stay per Discharge 4. days</t>
  </si>
  <si>
    <t>Per diem option under increased days</t>
  </si>
  <si>
    <t xml:space="preserve">Reimbursement mechanism will change, because the expected gross revenue will increase leading increase in cost and elimination of discounts. </t>
  </si>
  <si>
    <t>Finanl Proposal</t>
  </si>
  <si>
    <t xml:space="preserve">The final proposal offers decreased per discharge cost. Under the same cost and discount terms the center will not maintain the profitability rate. </t>
  </si>
  <si>
    <t xml:space="preserve">In this regurd, the center will work on cost reduction to ensure good net revenue is realized. </t>
  </si>
  <si>
    <t>Answer 1</t>
  </si>
  <si>
    <t>Answer 2</t>
  </si>
  <si>
    <t xml:space="preserve">The center can adopt the per diem term of $ 4,000 so as to avoid discounts thus maintaining the profitability.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</si>
</sst>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6" fontId="0" fillId="0" borderId="0" xfId="0" applyNumberFormat="1"/>
    <xf numFmtId="0" fontId="1" fillId="0" borderId="0" xfId="0" applyFont="1"/>
    <xf numFmtId="6" fontId="1" fillId="0" borderId="0" xfId="0" applyNumberFormat="1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6" fontId="0" fillId="0" borderId="5" xfId="0" applyNumberFormat="1" applyBorder="1"/>
    <xf numFmtId="0" fontId="1" fillId="0" borderId="4" xfId="0" applyFont="1" applyBorder="1"/>
    <xf numFmtId="9" fontId="0" fillId="0" borderId="0" xfId="0" applyNumberFormat="1" applyBorder="1"/>
    <xf numFmtId="6" fontId="0" fillId="0" borderId="0" xfId="0" applyNumberFormat="1" applyBorder="1"/>
    <xf numFmtId="0" fontId="0" fillId="0" borderId="5" xfId="0" applyBorder="1"/>
    <xf numFmtId="6" fontId="1" fillId="0" borderId="0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0" fillId="0" borderId="0" xfId="0" applyNumberFormat="1"/>
    <xf numFmtId="8" fontId="1" fillId="0" borderId="0" xfId="0" applyNumberFormat="1" applyFont="1"/>
    <xf numFmtId="0" fontId="0" fillId="0" borderId="0" xfId="0" applyNumberFormat="1"/>
    <xf numFmtId="0" fontId="0" fillId="0" borderId="0" xfId="0" applyFont="1"/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A20" sqref="A20"/>
    </sheetView>
  </sheetViews>
  <sheetFormatPr defaultRowHeight="15" x14ac:dyDescent="0.25"/>
  <cols>
    <col min="1" max="1" width="49.5703125" customWidth="1"/>
    <col min="2" max="4" width="12.85546875" bestFit="1" customWidth="1"/>
  </cols>
  <sheetData>
    <row r="2" spans="1:4" ht="15.75" thickBot="1" x14ac:dyDescent="0.3">
      <c r="A2" s="22" t="s">
        <v>13</v>
      </c>
      <c r="B2" s="22"/>
      <c r="C2" s="22"/>
    </row>
    <row r="3" spans="1:4" x14ac:dyDescent="0.25">
      <c r="A3" s="4" t="s">
        <v>0</v>
      </c>
      <c r="B3" s="5"/>
      <c r="C3" s="6">
        <v>32500</v>
      </c>
    </row>
    <row r="4" spans="1:4" x14ac:dyDescent="0.25">
      <c r="A4" s="7" t="s">
        <v>1</v>
      </c>
      <c r="B4" s="8"/>
      <c r="C4" s="9">
        <v>27500</v>
      </c>
    </row>
    <row r="5" spans="1:4" x14ac:dyDescent="0.25">
      <c r="A5" s="7" t="s">
        <v>9</v>
      </c>
      <c r="B5" s="8"/>
      <c r="C5" s="9">
        <f>C3*C4</f>
        <v>893750000</v>
      </c>
    </row>
    <row r="6" spans="1:4" x14ac:dyDescent="0.25">
      <c r="A6" s="7"/>
      <c r="B6" s="8"/>
      <c r="C6" s="9"/>
    </row>
    <row r="7" spans="1:4" x14ac:dyDescent="0.25">
      <c r="A7" s="7"/>
      <c r="B7" s="8"/>
      <c r="C7" s="9"/>
    </row>
    <row r="8" spans="1:4" x14ac:dyDescent="0.25">
      <c r="A8" s="10" t="s">
        <v>5</v>
      </c>
      <c r="B8" s="8"/>
      <c r="C8" s="9"/>
    </row>
    <row r="9" spans="1:4" x14ac:dyDescent="0.25">
      <c r="A9" s="7" t="s">
        <v>3</v>
      </c>
      <c r="B9" s="11">
        <v>0.25</v>
      </c>
      <c r="C9" s="9"/>
    </row>
    <row r="10" spans="1:4" x14ac:dyDescent="0.25">
      <c r="A10" s="7" t="s">
        <v>4</v>
      </c>
      <c r="B10" s="8">
        <f>B9*C3</f>
        <v>8125</v>
      </c>
      <c r="C10" s="9"/>
    </row>
    <row r="11" spans="1:4" x14ac:dyDescent="0.25">
      <c r="A11" s="7" t="s">
        <v>6</v>
      </c>
      <c r="B11" s="12">
        <f>C4*80%</f>
        <v>22000</v>
      </c>
      <c r="C11" s="9"/>
    </row>
    <row r="12" spans="1:4" x14ac:dyDescent="0.25">
      <c r="A12" s="7"/>
      <c r="B12" s="8"/>
      <c r="C12" s="9"/>
    </row>
    <row r="13" spans="1:4" x14ac:dyDescent="0.25">
      <c r="A13" s="7" t="s">
        <v>7</v>
      </c>
      <c r="B13" s="12">
        <f>B11*B10</f>
        <v>178750000</v>
      </c>
      <c r="C13" s="13"/>
    </row>
    <row r="14" spans="1:4" x14ac:dyDescent="0.25">
      <c r="A14" s="7" t="s">
        <v>10</v>
      </c>
      <c r="B14" s="12">
        <f>C5-B13</f>
        <v>715000000</v>
      </c>
      <c r="C14" s="13"/>
    </row>
    <row r="15" spans="1:4" x14ac:dyDescent="0.25">
      <c r="A15" s="7"/>
      <c r="B15" s="8"/>
      <c r="C15" s="13"/>
      <c r="D15" s="1"/>
    </row>
    <row r="16" spans="1:4" x14ac:dyDescent="0.25">
      <c r="A16" s="10" t="s">
        <v>8</v>
      </c>
      <c r="B16" s="14">
        <f>B13+B14</f>
        <v>893750000</v>
      </c>
      <c r="C16" s="13"/>
    </row>
    <row r="17" spans="1:3" x14ac:dyDescent="0.25">
      <c r="A17" s="7" t="s">
        <v>11</v>
      </c>
      <c r="B17" s="12">
        <f>B16*70%</f>
        <v>625625000</v>
      </c>
      <c r="C17" s="13"/>
    </row>
    <row r="18" spans="1:3" x14ac:dyDescent="0.25">
      <c r="A18" s="7"/>
      <c r="B18" s="8"/>
      <c r="C18" s="13"/>
    </row>
    <row r="19" spans="1:3" x14ac:dyDescent="0.25">
      <c r="A19" s="10" t="s">
        <v>12</v>
      </c>
      <c r="B19" s="14">
        <f>B16-B17</f>
        <v>268125000</v>
      </c>
      <c r="C19" s="13"/>
    </row>
    <row r="20" spans="1:3" x14ac:dyDescent="0.25">
      <c r="A20" s="7"/>
      <c r="B20" s="8"/>
      <c r="C20" s="13"/>
    </row>
    <row r="21" spans="1:3" x14ac:dyDescent="0.25">
      <c r="A21" s="7"/>
      <c r="B21" s="8"/>
      <c r="C21" s="13"/>
    </row>
    <row r="22" spans="1:3" x14ac:dyDescent="0.25">
      <c r="A22" s="7"/>
      <c r="B22" s="8"/>
      <c r="C22" s="13"/>
    </row>
    <row r="23" spans="1:3" ht="15.75" thickBot="1" x14ac:dyDescent="0.3">
      <c r="A23" s="15"/>
      <c r="B23" s="16"/>
      <c r="C23" s="17"/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19" sqref="G19"/>
    </sheetView>
  </sheetViews>
  <sheetFormatPr defaultRowHeight="15" x14ac:dyDescent="0.25"/>
  <cols>
    <col min="1" max="1" width="56.42578125" customWidth="1"/>
    <col min="2" max="2" width="21.5703125" customWidth="1"/>
    <col min="4" max="4" width="10.85546875" bestFit="1" customWidth="1"/>
  </cols>
  <sheetData>
    <row r="2" spans="1:4" x14ac:dyDescent="0.25">
      <c r="A2" s="2" t="s">
        <v>14</v>
      </c>
    </row>
    <row r="3" spans="1:4" x14ac:dyDescent="0.25">
      <c r="A3" s="7" t="s">
        <v>3</v>
      </c>
      <c r="B3" s="11">
        <v>0.25</v>
      </c>
    </row>
    <row r="4" spans="1:4" x14ac:dyDescent="0.25">
      <c r="A4" s="7" t="s">
        <v>4</v>
      </c>
      <c r="B4" s="8">
        <f>B3*'Calculating Net Revenue'!C3</f>
        <v>8125</v>
      </c>
    </row>
    <row r="5" spans="1:4" x14ac:dyDescent="0.25">
      <c r="A5" s="7" t="s">
        <v>6</v>
      </c>
      <c r="B5" s="12">
        <f>'Calculating Net Revenue'!C4*80%</f>
        <v>22000</v>
      </c>
    </row>
    <row r="7" spans="1:4" x14ac:dyDescent="0.25">
      <c r="A7" s="2" t="s">
        <v>15</v>
      </c>
    </row>
    <row r="8" spans="1:4" x14ac:dyDescent="0.25">
      <c r="A8" t="s">
        <v>16</v>
      </c>
      <c r="B8" s="1">
        <v>4000</v>
      </c>
    </row>
    <row r="9" spans="1:4" x14ac:dyDescent="0.25">
      <c r="A9" t="s">
        <v>21</v>
      </c>
      <c r="B9">
        <f>8125*4.5</f>
        <v>36562.5</v>
      </c>
      <c r="D9" s="1"/>
    </row>
    <row r="10" spans="1:4" x14ac:dyDescent="0.25">
      <c r="A10" s="2" t="s">
        <v>2</v>
      </c>
      <c r="B10" s="19">
        <f>B8*B9</f>
        <v>146250000</v>
      </c>
    </row>
    <row r="11" spans="1:4" x14ac:dyDescent="0.25">
      <c r="B11" s="18"/>
    </row>
    <row r="12" spans="1:4" x14ac:dyDescent="0.25">
      <c r="A12" s="2" t="s">
        <v>20</v>
      </c>
      <c r="B12" s="18"/>
    </row>
    <row r="13" spans="1:4" x14ac:dyDescent="0.25">
      <c r="A13" t="s">
        <v>22</v>
      </c>
      <c r="B13" s="20"/>
    </row>
    <row r="14" spans="1:4" x14ac:dyDescent="0.25">
      <c r="A14" s="21" t="s">
        <v>23</v>
      </c>
      <c r="B14" s="20"/>
    </row>
    <row r="15" spans="1:4" x14ac:dyDescent="0.25">
      <c r="A15" s="21" t="s">
        <v>24</v>
      </c>
      <c r="B15" s="20"/>
    </row>
    <row r="16" spans="1:4" x14ac:dyDescent="0.25">
      <c r="B16" s="20"/>
    </row>
    <row r="18" spans="1:2" x14ac:dyDescent="0.25">
      <c r="A18" s="2" t="s">
        <v>17</v>
      </c>
    </row>
    <row r="19" spans="1:2" x14ac:dyDescent="0.25">
      <c r="A19" t="s">
        <v>18</v>
      </c>
      <c r="B19">
        <v>8125</v>
      </c>
    </row>
    <row r="20" spans="1:2" x14ac:dyDescent="0.25">
      <c r="A20" t="s">
        <v>19</v>
      </c>
      <c r="B20" s="1">
        <v>21500</v>
      </c>
    </row>
    <row r="21" spans="1:2" x14ac:dyDescent="0.25">
      <c r="A21" t="s">
        <v>2</v>
      </c>
      <c r="B21" s="3">
        <f>B19*B20</f>
        <v>174687500</v>
      </c>
    </row>
    <row r="23" spans="1:2" x14ac:dyDescent="0.25">
      <c r="A2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1"/>
  <sheetViews>
    <sheetView tabSelected="1" workbookViewId="0">
      <selection activeCell="A17" sqref="A17"/>
    </sheetView>
  </sheetViews>
  <sheetFormatPr defaultRowHeight="15" x14ac:dyDescent="0.25"/>
  <cols>
    <col min="1" max="1" width="56.42578125" customWidth="1"/>
    <col min="2" max="2" width="21.5703125" customWidth="1"/>
    <col min="4" max="4" width="10.85546875" bestFit="1" customWidth="1"/>
  </cols>
  <sheetData>
    <row r="2" spans="1:4" x14ac:dyDescent="0.25">
      <c r="A2" s="2" t="s">
        <v>14</v>
      </c>
    </row>
    <row r="3" spans="1:4" x14ac:dyDescent="0.25">
      <c r="A3" s="7" t="s">
        <v>3</v>
      </c>
      <c r="B3" s="11">
        <v>0.25</v>
      </c>
    </row>
    <row r="4" spans="1:4" x14ac:dyDescent="0.25">
      <c r="A4" s="7" t="s">
        <v>4</v>
      </c>
      <c r="B4" s="8">
        <f>B3*'Calculating Net Revenue'!C3</f>
        <v>8125</v>
      </c>
    </row>
    <row r="5" spans="1:4" x14ac:dyDescent="0.25">
      <c r="A5" s="7" t="s">
        <v>6</v>
      </c>
      <c r="B5" s="12">
        <f>'Calculating Net Revenue'!C4*80%</f>
        <v>22000</v>
      </c>
    </row>
    <row r="7" spans="1:4" x14ac:dyDescent="0.25">
      <c r="A7" s="2" t="s">
        <v>27</v>
      </c>
    </row>
    <row r="8" spans="1:4" x14ac:dyDescent="0.25">
      <c r="A8" t="s">
        <v>16</v>
      </c>
      <c r="B8" s="1">
        <v>4000</v>
      </c>
    </row>
    <row r="9" spans="1:4" x14ac:dyDescent="0.25">
      <c r="A9" t="s">
        <v>21</v>
      </c>
      <c r="B9">
        <f>8125*4.9</f>
        <v>39812.5</v>
      </c>
      <c r="D9" s="1"/>
    </row>
    <row r="10" spans="1:4" x14ac:dyDescent="0.25">
      <c r="A10" s="2" t="s">
        <v>2</v>
      </c>
      <c r="B10" s="19">
        <f>B8*B9</f>
        <v>159250000</v>
      </c>
    </row>
    <row r="11" spans="1:4" x14ac:dyDescent="0.25">
      <c r="B11" s="18"/>
    </row>
    <row r="12" spans="1:4" x14ac:dyDescent="0.25">
      <c r="A12" s="2" t="s">
        <v>20</v>
      </c>
      <c r="B12" s="18"/>
    </row>
    <row r="13" spans="1:4" x14ac:dyDescent="0.25">
      <c r="A13" t="s">
        <v>26</v>
      </c>
      <c r="B13" s="20"/>
    </row>
    <row r="14" spans="1:4" x14ac:dyDescent="0.25">
      <c r="A14" s="21" t="s">
        <v>23</v>
      </c>
      <c r="B14" s="20"/>
    </row>
    <row r="15" spans="1:4" x14ac:dyDescent="0.25">
      <c r="A15" s="21" t="s">
        <v>24</v>
      </c>
      <c r="B15" s="20"/>
    </row>
    <row r="16" spans="1:4" x14ac:dyDescent="0.25">
      <c r="B16" s="20"/>
    </row>
    <row r="17" spans="1:2" x14ac:dyDescent="0.25">
      <c r="A17" t="s">
        <v>28</v>
      </c>
    </row>
    <row r="18" spans="1:2" x14ac:dyDescent="0.25">
      <c r="A18" s="2"/>
    </row>
    <row r="20" spans="1:2" x14ac:dyDescent="0.25">
      <c r="B20" s="1"/>
    </row>
    <row r="21" spans="1:2" x14ac:dyDescent="0.25">
      <c r="B2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17" sqref="A17"/>
    </sheetView>
  </sheetViews>
  <sheetFormatPr defaultRowHeight="15" x14ac:dyDescent="0.25"/>
  <cols>
    <col min="1" max="1" width="56.42578125" customWidth="1"/>
    <col min="2" max="2" width="21.5703125" customWidth="1"/>
    <col min="4" max="4" width="10.85546875" bestFit="1" customWidth="1"/>
  </cols>
  <sheetData>
    <row r="2" spans="1:2" x14ac:dyDescent="0.25">
      <c r="A2" s="2" t="s">
        <v>14</v>
      </c>
    </row>
    <row r="3" spans="1:2" x14ac:dyDescent="0.25">
      <c r="A3" s="7" t="s">
        <v>3</v>
      </c>
      <c r="B3" s="11">
        <v>0.25</v>
      </c>
    </row>
    <row r="4" spans="1:2" x14ac:dyDescent="0.25">
      <c r="A4" s="7" t="s">
        <v>4</v>
      </c>
      <c r="B4" s="8">
        <f>B3*'Calculating Net Revenue'!C3</f>
        <v>8125</v>
      </c>
    </row>
    <row r="5" spans="1:2" x14ac:dyDescent="0.25">
      <c r="A5" s="7" t="s">
        <v>6</v>
      </c>
      <c r="B5" s="12">
        <f>'Calculating Net Revenue'!C4*80%</f>
        <v>22000</v>
      </c>
    </row>
    <row r="7" spans="1:2" x14ac:dyDescent="0.25">
      <c r="A7" s="2" t="s">
        <v>29</v>
      </c>
    </row>
    <row r="8" spans="1:2" x14ac:dyDescent="0.25">
      <c r="A8" t="s">
        <v>18</v>
      </c>
      <c r="B8">
        <v>8125</v>
      </c>
    </row>
    <row r="9" spans="1:2" x14ac:dyDescent="0.25">
      <c r="A9" t="s">
        <v>19</v>
      </c>
      <c r="B9" s="1">
        <v>19000</v>
      </c>
    </row>
    <row r="10" spans="1:2" x14ac:dyDescent="0.25">
      <c r="A10" t="s">
        <v>2</v>
      </c>
      <c r="B10" s="3">
        <f>B8*B9</f>
        <v>154375000</v>
      </c>
    </row>
    <row r="11" spans="1:2" x14ac:dyDescent="0.25">
      <c r="B11" s="3"/>
    </row>
    <row r="12" spans="1:2" x14ac:dyDescent="0.25">
      <c r="A12" s="2" t="s">
        <v>32</v>
      </c>
    </row>
    <row r="13" spans="1:2" x14ac:dyDescent="0.25">
      <c r="A13" t="s">
        <v>30</v>
      </c>
    </row>
    <row r="14" spans="1:2" x14ac:dyDescent="0.25">
      <c r="A14" t="s">
        <v>31</v>
      </c>
    </row>
    <row r="16" spans="1:2" x14ac:dyDescent="0.25">
      <c r="A16" s="2" t="s">
        <v>33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Calculating Net Revenue</vt:lpstr>
      <vt:lpstr>Best Opton for New Contract</vt:lpstr>
      <vt:lpstr>Change in Reimbursment Mechanis</vt:lpstr>
      <vt:lpstr>Final Proposal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vini</cp:lastModifiedBy>
  <dcterms:created xsi:type="dcterms:W3CDTF">2018-02-12T09:16:42Z</dcterms:created>
  <dcterms:modified xsi:type="dcterms:W3CDTF">2018-02-16T11:01:40Z</dcterms:modified>
</cp:coreProperties>
</file>